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ANDRE SAMPAIO\"/>
    </mc:Choice>
  </mc:AlternateContent>
  <xr:revisionPtr revIDLastSave="0" documentId="8_{4FC8949B-ADBC-4C30-8693-1C240194A2DC}" xr6:coauthVersionLast="47" xr6:coauthVersionMax="47" xr10:uidLastSave="{00000000-0000-0000-0000-000000000000}"/>
  <bookViews>
    <workbookView xWindow="-120" yWindow="-120" windowWidth="29040" windowHeight="15720" xr2:uid="{E3E02F14-B1B2-4C76-B965-9ED6CBA7F2E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22" i="1"/>
  <c r="H22" i="1" s="1"/>
  <c r="E23" i="1"/>
  <c r="H23" i="1" s="1"/>
  <c r="E11" i="1"/>
  <c r="E12" i="1"/>
  <c r="E13" i="1"/>
  <c r="E14" i="1"/>
  <c r="E15" i="1"/>
  <c r="E16" i="1"/>
  <c r="E17" i="1"/>
  <c r="E18" i="1"/>
  <c r="E19" i="1"/>
  <c r="E20" i="1"/>
  <c r="E10" i="1"/>
  <c r="G17" i="1" l="1"/>
  <c r="H17" i="1"/>
  <c r="I17" i="1" s="1"/>
  <c r="K17" i="1" s="1"/>
  <c r="G11" i="1"/>
  <c r="H11" i="1"/>
  <c r="I11" i="1" s="1"/>
  <c r="K11" i="1" s="1"/>
  <c r="G15" i="1"/>
  <c r="H15" i="1"/>
  <c r="I15" i="1" s="1"/>
  <c r="K15" i="1" s="1"/>
  <c r="G23" i="1"/>
  <c r="G19" i="1"/>
  <c r="I19" i="1" s="1"/>
  <c r="K19" i="1" s="1"/>
  <c r="H19" i="1"/>
  <c r="G18" i="1"/>
  <c r="H18" i="1"/>
  <c r="G14" i="1"/>
  <c r="I14" i="1"/>
  <c r="K14" i="1" s="1"/>
  <c r="H14" i="1"/>
  <c r="G22" i="1"/>
  <c r="I22" i="1" s="1"/>
  <c r="K22" i="1" s="1"/>
  <c r="I23" i="1"/>
  <c r="K23" i="1" s="1"/>
  <c r="G10" i="1"/>
  <c r="H10" i="1"/>
  <c r="I10" i="1" s="1"/>
  <c r="K10" i="1" s="1"/>
  <c r="G13" i="1"/>
  <c r="H13" i="1"/>
  <c r="I13" i="1" s="1"/>
  <c r="K13" i="1" s="1"/>
  <c r="G16" i="1"/>
  <c r="H16" i="1"/>
  <c r="G21" i="1"/>
  <c r="H21" i="1"/>
  <c r="I21" i="1" s="1"/>
  <c r="K21" i="1" s="1"/>
  <c r="G20" i="1"/>
  <c r="H20" i="1"/>
  <c r="G12" i="1"/>
  <c r="H12" i="1"/>
  <c r="I12" i="1" s="1"/>
  <c r="K12" i="1" s="1"/>
  <c r="I20" i="1" l="1"/>
  <c r="K20" i="1" s="1"/>
  <c r="I16" i="1"/>
  <c r="K16" i="1" s="1"/>
  <c r="I18" i="1"/>
  <c r="K18" i="1" s="1"/>
  <c r="K27" i="1"/>
</calcChain>
</file>

<file path=xl/sharedStrings.xml><?xml version="1.0" encoding="utf-8"?>
<sst xmlns="http://schemas.openxmlformats.org/spreadsheetml/2006/main" count="43" uniqueCount="34">
  <si>
    <t>FABRICANTE</t>
  </si>
  <si>
    <t>MODELO</t>
  </si>
  <si>
    <t>CUSTO ESTOQUE</t>
  </si>
  <si>
    <t>MARK UP</t>
  </si>
  <si>
    <t>VALOR DE VENDA</t>
  </si>
  <si>
    <t>ICMS</t>
  </si>
  <si>
    <t>CHEVROLET</t>
  </si>
  <si>
    <t>CORVETTE 1LT</t>
  </si>
  <si>
    <t>CORVETTE Z06</t>
  </si>
  <si>
    <t>SUBURBAN RST</t>
  </si>
  <si>
    <t xml:space="preserve">CADILLAC </t>
  </si>
  <si>
    <t>ESCALADE IQ EV</t>
  </si>
  <si>
    <t>LYRIQ EV</t>
  </si>
  <si>
    <t>SEM ICMS</t>
  </si>
  <si>
    <t>DODGE</t>
  </si>
  <si>
    <t>ESCALADE ESV ESPORT</t>
  </si>
  <si>
    <t>ESCALADE ESP PLATINUN</t>
  </si>
  <si>
    <t>CHALLERGER SCAT PACK</t>
  </si>
  <si>
    <t>CHALLERGER HELLCAT</t>
  </si>
  <si>
    <t>CHARGER R/T</t>
  </si>
  <si>
    <t>CHARGER HELLCAT</t>
  </si>
  <si>
    <t>GMC</t>
  </si>
  <si>
    <t>HUMMER EV</t>
  </si>
  <si>
    <t>FERRARI</t>
  </si>
  <si>
    <t>296 GTB</t>
  </si>
  <si>
    <t>PUROSANGUE</t>
  </si>
  <si>
    <t>ICMS A PAGAR</t>
  </si>
  <si>
    <t>DIFERENÇA DE</t>
  </si>
  <si>
    <t>IPI,PIS, COFINS</t>
  </si>
  <si>
    <t>LUCRO LÍQUIDO</t>
  </si>
  <si>
    <t>QUANT</t>
  </si>
  <si>
    <t>PROJEÇÃO</t>
  </si>
  <si>
    <t>TOTAL DE LUCRO MENSAL</t>
  </si>
  <si>
    <t>Simulador de Rentabilidade Importação x Vendas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</si>
</sst>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$-416]\ * #,##0.00_-;\-[$R$-416]\ * #,##0.00_-;_-[$R$-416]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9" fontId="3" fillId="0" borderId="0" xfId="1" applyFont="1" applyAlignment="1">
      <alignment horizontal="center"/>
    </xf>
    <xf numFmtId="9" fontId="0" fillId="0" borderId="0" xfId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0" fillId="0" borderId="0" xfId="0" applyNumberFormat="1"/>
    <xf numFmtId="164" fontId="2" fillId="0" borderId="0" xfId="0" applyNumberFormat="1" applyFont="1" applyAlignment="1">
      <alignment horizontal="center"/>
    </xf>
    <xf numFmtId="164" fontId="0" fillId="0" borderId="0" xfId="1" applyNumberFormat="1" applyFont="1"/>
    <xf numFmtId="164" fontId="3" fillId="0" borderId="0" xfId="1" applyNumberFormat="1" applyFont="1" applyAlignment="1">
      <alignment horizontal="center"/>
    </xf>
    <xf numFmtId="0" fontId="3" fillId="0" borderId="0" xfId="0" applyFont="1" applyAlignment="1">
      <alignment horizontal="right" indent="1"/>
    </xf>
    <xf numFmtId="164" fontId="4" fillId="0" borderId="0" xfId="0" applyNumberFormat="1" applyFont="1"/>
    <xf numFmtId="9" fontId="4" fillId="0" borderId="0" xfId="1" applyFont="1" applyAlignment="1">
      <alignment horizontal="center"/>
    </xf>
    <xf numFmtId="0" fontId="4" fillId="0" borderId="0" xfId="0" applyFont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95897</xdr:rowOff>
    </xdr:from>
    <xdr:to>
      <xdr:col>2</xdr:col>
      <xdr:colOff>1290745</xdr:colOff>
      <xdr:row>4</xdr:row>
      <xdr:rowOff>142875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14F8009-CC3A-4D41-822F-3911E5CFA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6" y="95897"/>
          <a:ext cx="3843444" cy="9518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F5711-4AD5-436B-9E7D-7CC9CEE6E641}">
  <dimension ref="A4:K27"/>
  <sheetViews>
    <sheetView tabSelected="1" workbookViewId="0">
      <selection activeCell="O13" sqref="O13"/>
    </sheetView>
  </sheetViews>
  <sheetFormatPr defaultRowHeight="15" x14ac:dyDescent="0.25"/>
  <cols>
    <col min="1" max="1" width="16" customWidth="1"/>
    <col min="2" max="2" width="24.42578125" customWidth="1"/>
    <col min="3" max="3" width="21.42578125" style="7" customWidth="1"/>
    <col min="4" max="4" width="12.140625" style="5" customWidth="1"/>
    <col min="5" max="5" width="21.5703125" customWidth="1"/>
    <col min="6" max="6" width="9.140625" style="5"/>
    <col min="7" max="7" width="19.5703125" style="9" customWidth="1"/>
    <col min="8" max="8" width="18.5703125" customWidth="1"/>
    <col min="9" max="9" width="19.140625" customWidth="1"/>
    <col min="10" max="10" width="9.140625" style="1"/>
    <col min="11" max="11" width="15.5703125" customWidth="1"/>
  </cols>
  <sheetData>
    <row r="4" spans="1:11" ht="26.25" x14ac:dyDescent="0.4">
      <c r="D4" s="13"/>
      <c r="E4" s="14"/>
    </row>
    <row r="7" spans="1:11" ht="26.25" x14ac:dyDescent="0.4">
      <c r="A7" s="12" t="s">
        <v>33</v>
      </c>
    </row>
    <row r="8" spans="1:11" x14ac:dyDescent="0.25">
      <c r="C8" s="8" t="s">
        <v>13</v>
      </c>
      <c r="H8" s="2" t="s">
        <v>27</v>
      </c>
    </row>
    <row r="9" spans="1:11" s="3" customFormat="1" ht="18.75" x14ac:dyDescent="0.3">
      <c r="A9" s="3" t="s">
        <v>0</v>
      </c>
      <c r="B9" s="3" t="s">
        <v>1</v>
      </c>
      <c r="C9" s="6" t="s">
        <v>2</v>
      </c>
      <c r="D9" s="4" t="s">
        <v>3</v>
      </c>
      <c r="E9" s="3" t="s">
        <v>4</v>
      </c>
      <c r="F9" s="4" t="s">
        <v>5</v>
      </c>
      <c r="G9" s="10" t="s">
        <v>26</v>
      </c>
      <c r="H9" s="3" t="s">
        <v>28</v>
      </c>
      <c r="I9" s="3" t="s">
        <v>29</v>
      </c>
      <c r="J9" s="3" t="s">
        <v>30</v>
      </c>
      <c r="K9" s="3" t="s">
        <v>31</v>
      </c>
    </row>
    <row r="10" spans="1:11" x14ac:dyDescent="0.25">
      <c r="A10" t="s">
        <v>6</v>
      </c>
      <c r="B10" t="s">
        <v>7</v>
      </c>
      <c r="C10" s="7">
        <v>850000</v>
      </c>
      <c r="D10" s="5">
        <v>0.65</v>
      </c>
      <c r="E10" s="7">
        <f>(C10*D10)+C10</f>
        <v>1402500</v>
      </c>
      <c r="F10" s="5">
        <v>0.12</v>
      </c>
      <c r="G10" s="9">
        <f>(E10)*F10</f>
        <v>168300</v>
      </c>
      <c r="H10" s="7">
        <f>(E10)*15%</f>
        <v>210375</v>
      </c>
      <c r="I10" s="7">
        <f>E10-C10-G10-H10</f>
        <v>173825</v>
      </c>
      <c r="J10" s="1">
        <v>1</v>
      </c>
      <c r="K10" s="7">
        <f>I10*J10</f>
        <v>173825</v>
      </c>
    </row>
    <row r="11" spans="1:11" x14ac:dyDescent="0.25">
      <c r="A11" t="s">
        <v>6</v>
      </c>
      <c r="B11" t="s">
        <v>8</v>
      </c>
      <c r="C11" s="7">
        <v>1335000</v>
      </c>
      <c r="D11" s="5">
        <v>0.65</v>
      </c>
      <c r="E11" s="7">
        <f t="shared" ref="E11:E23" si="0">(C11*D11)+C11</f>
        <v>2202750</v>
      </c>
      <c r="F11" s="5">
        <v>0.12</v>
      </c>
      <c r="G11" s="9">
        <f t="shared" ref="G11:G23" si="1">(E11)*F11</f>
        <v>264330</v>
      </c>
      <c r="H11" s="7">
        <f t="shared" ref="H11:H23" si="2">(E11)*15%</f>
        <v>330412.5</v>
      </c>
      <c r="I11" s="7">
        <f t="shared" ref="I11:I23" si="3">E11-C11-G11-H11</f>
        <v>273007.5</v>
      </c>
      <c r="K11" s="7">
        <f t="shared" ref="K11:K23" si="4">I11*J11</f>
        <v>0</v>
      </c>
    </row>
    <row r="12" spans="1:11" x14ac:dyDescent="0.25">
      <c r="A12" t="s">
        <v>6</v>
      </c>
      <c r="B12" t="s">
        <v>9</v>
      </c>
      <c r="C12" s="7">
        <v>900000</v>
      </c>
      <c r="D12" s="5">
        <v>0.65</v>
      </c>
      <c r="E12" s="7">
        <f t="shared" si="0"/>
        <v>1485000</v>
      </c>
      <c r="F12" s="5">
        <v>0.12</v>
      </c>
      <c r="G12" s="9">
        <f t="shared" si="1"/>
        <v>178200</v>
      </c>
      <c r="H12" s="7">
        <f t="shared" si="2"/>
        <v>222750</v>
      </c>
      <c r="I12" s="7">
        <f t="shared" si="3"/>
        <v>184050</v>
      </c>
      <c r="K12" s="7">
        <f t="shared" si="4"/>
        <v>0</v>
      </c>
    </row>
    <row r="13" spans="1:11" x14ac:dyDescent="0.25">
      <c r="A13" t="s">
        <v>10</v>
      </c>
      <c r="B13" t="s">
        <v>11</v>
      </c>
      <c r="C13" s="7">
        <v>1300000</v>
      </c>
      <c r="D13" s="5">
        <v>0.65</v>
      </c>
      <c r="E13" s="7">
        <f t="shared" si="0"/>
        <v>2145000</v>
      </c>
      <c r="F13" s="5">
        <v>0.12</v>
      </c>
      <c r="G13" s="9">
        <f t="shared" si="1"/>
        <v>257400</v>
      </c>
      <c r="H13" s="7">
        <f t="shared" si="2"/>
        <v>321750</v>
      </c>
      <c r="I13" s="7">
        <f t="shared" si="3"/>
        <v>265850</v>
      </c>
      <c r="J13" s="1">
        <v>1</v>
      </c>
      <c r="K13" s="7">
        <f t="shared" si="4"/>
        <v>265850</v>
      </c>
    </row>
    <row r="14" spans="1:11" x14ac:dyDescent="0.25">
      <c r="A14" t="s">
        <v>10</v>
      </c>
      <c r="B14" t="s">
        <v>12</v>
      </c>
      <c r="C14" s="7">
        <v>625000</v>
      </c>
      <c r="D14" s="5">
        <v>0.65</v>
      </c>
      <c r="E14" s="7">
        <f t="shared" si="0"/>
        <v>1031250</v>
      </c>
      <c r="F14" s="5">
        <v>0.12</v>
      </c>
      <c r="G14" s="9">
        <f t="shared" si="1"/>
        <v>123750</v>
      </c>
      <c r="H14" s="7">
        <f t="shared" si="2"/>
        <v>154687.5</v>
      </c>
      <c r="I14" s="7">
        <f t="shared" si="3"/>
        <v>127812.5</v>
      </c>
      <c r="K14" s="7">
        <f t="shared" si="4"/>
        <v>0</v>
      </c>
    </row>
    <row r="15" spans="1:11" x14ac:dyDescent="0.25">
      <c r="A15" t="s">
        <v>10</v>
      </c>
      <c r="B15" t="s">
        <v>15</v>
      </c>
      <c r="C15" s="7">
        <v>1320000</v>
      </c>
      <c r="D15" s="5">
        <v>0.65</v>
      </c>
      <c r="E15" s="7">
        <f t="shared" si="0"/>
        <v>2178000</v>
      </c>
      <c r="F15" s="5">
        <v>0.12</v>
      </c>
      <c r="G15" s="9">
        <f t="shared" si="1"/>
        <v>261360</v>
      </c>
      <c r="H15" s="7">
        <f t="shared" si="2"/>
        <v>326700</v>
      </c>
      <c r="I15" s="7">
        <f t="shared" si="3"/>
        <v>269940</v>
      </c>
      <c r="K15" s="7">
        <f t="shared" si="4"/>
        <v>0</v>
      </c>
    </row>
    <row r="16" spans="1:11" x14ac:dyDescent="0.25">
      <c r="A16" t="s">
        <v>10</v>
      </c>
      <c r="B16" t="s">
        <v>16</v>
      </c>
      <c r="C16" s="7">
        <v>1550000</v>
      </c>
      <c r="D16" s="5">
        <v>0.65</v>
      </c>
      <c r="E16" s="7">
        <f t="shared" si="0"/>
        <v>2557500</v>
      </c>
      <c r="F16" s="5">
        <v>0.12</v>
      </c>
      <c r="G16" s="9">
        <f t="shared" si="1"/>
        <v>306900</v>
      </c>
      <c r="H16" s="7">
        <f t="shared" si="2"/>
        <v>383625</v>
      </c>
      <c r="I16" s="7">
        <f t="shared" si="3"/>
        <v>316975</v>
      </c>
      <c r="K16" s="7">
        <f t="shared" si="4"/>
        <v>0</v>
      </c>
    </row>
    <row r="17" spans="1:11" x14ac:dyDescent="0.25">
      <c r="A17" t="s">
        <v>14</v>
      </c>
      <c r="B17" t="s">
        <v>17</v>
      </c>
      <c r="C17" s="7">
        <v>676000</v>
      </c>
      <c r="D17" s="5">
        <v>0.65</v>
      </c>
      <c r="E17" s="7">
        <f t="shared" si="0"/>
        <v>1115400</v>
      </c>
      <c r="F17" s="5">
        <v>0.12</v>
      </c>
      <c r="G17" s="9">
        <f t="shared" si="1"/>
        <v>133848</v>
      </c>
      <c r="H17" s="7">
        <f t="shared" si="2"/>
        <v>167310</v>
      </c>
      <c r="I17" s="7">
        <f t="shared" si="3"/>
        <v>138242</v>
      </c>
      <c r="J17" s="1">
        <v>1</v>
      </c>
      <c r="K17" s="7">
        <f t="shared" si="4"/>
        <v>138242</v>
      </c>
    </row>
    <row r="18" spans="1:11" x14ac:dyDescent="0.25">
      <c r="A18" t="s">
        <v>14</v>
      </c>
      <c r="B18" t="s">
        <v>18</v>
      </c>
      <c r="C18" s="7">
        <v>920000</v>
      </c>
      <c r="D18" s="5">
        <v>0.65</v>
      </c>
      <c r="E18" s="7">
        <f t="shared" si="0"/>
        <v>1518000</v>
      </c>
      <c r="F18" s="5">
        <v>0.12</v>
      </c>
      <c r="G18" s="9">
        <f t="shared" si="1"/>
        <v>182160</v>
      </c>
      <c r="H18" s="7">
        <f t="shared" si="2"/>
        <v>227700</v>
      </c>
      <c r="I18" s="7">
        <f t="shared" si="3"/>
        <v>188140</v>
      </c>
      <c r="K18" s="7">
        <f t="shared" si="4"/>
        <v>0</v>
      </c>
    </row>
    <row r="19" spans="1:11" x14ac:dyDescent="0.25">
      <c r="A19" t="s">
        <v>14</v>
      </c>
      <c r="B19" t="s">
        <v>19</v>
      </c>
      <c r="C19" s="7">
        <v>620000</v>
      </c>
      <c r="D19" s="5">
        <v>0.65</v>
      </c>
      <c r="E19" s="7">
        <f t="shared" si="0"/>
        <v>1023000</v>
      </c>
      <c r="F19" s="5">
        <v>0.12</v>
      </c>
      <c r="G19" s="9">
        <f t="shared" si="1"/>
        <v>122760</v>
      </c>
      <c r="H19" s="7">
        <f t="shared" si="2"/>
        <v>153450</v>
      </c>
      <c r="I19" s="7">
        <f t="shared" si="3"/>
        <v>126790</v>
      </c>
      <c r="K19" s="7">
        <f t="shared" si="4"/>
        <v>0</v>
      </c>
    </row>
    <row r="20" spans="1:11" x14ac:dyDescent="0.25">
      <c r="A20" t="s">
        <v>14</v>
      </c>
      <c r="B20" t="s">
        <v>20</v>
      </c>
      <c r="C20" s="7">
        <v>1065000</v>
      </c>
      <c r="D20" s="5">
        <v>0.65</v>
      </c>
      <c r="E20" s="7">
        <f t="shared" si="0"/>
        <v>1757250</v>
      </c>
      <c r="F20" s="5">
        <v>0.12</v>
      </c>
      <c r="G20" s="9">
        <f t="shared" si="1"/>
        <v>210870</v>
      </c>
      <c r="H20" s="7">
        <f t="shared" si="2"/>
        <v>263587.5</v>
      </c>
      <c r="I20" s="7">
        <f t="shared" si="3"/>
        <v>217792.5</v>
      </c>
      <c r="K20" s="7">
        <f t="shared" si="4"/>
        <v>0</v>
      </c>
    </row>
    <row r="21" spans="1:11" x14ac:dyDescent="0.25">
      <c r="A21" t="s">
        <v>21</v>
      </c>
      <c r="B21" t="s">
        <v>22</v>
      </c>
      <c r="C21" s="7">
        <v>1111000</v>
      </c>
      <c r="D21" s="5">
        <v>0.65</v>
      </c>
      <c r="E21" s="7">
        <f t="shared" si="0"/>
        <v>1833150</v>
      </c>
      <c r="F21" s="5">
        <v>0.12</v>
      </c>
      <c r="G21" s="9">
        <f t="shared" si="1"/>
        <v>219978</v>
      </c>
      <c r="H21" s="7">
        <f t="shared" si="2"/>
        <v>274972.5</v>
      </c>
      <c r="I21" s="7">
        <f t="shared" si="3"/>
        <v>227199.5</v>
      </c>
      <c r="J21" s="1">
        <v>1</v>
      </c>
      <c r="K21" s="7">
        <f t="shared" si="4"/>
        <v>227199.5</v>
      </c>
    </row>
    <row r="22" spans="1:11" x14ac:dyDescent="0.25">
      <c r="A22" t="s">
        <v>23</v>
      </c>
      <c r="B22" t="s">
        <v>24</v>
      </c>
      <c r="C22" s="7">
        <v>2240000</v>
      </c>
      <c r="D22" s="5">
        <v>0.65</v>
      </c>
      <c r="E22" s="7">
        <f t="shared" si="0"/>
        <v>3696000</v>
      </c>
      <c r="F22" s="5">
        <v>0.12</v>
      </c>
      <c r="G22" s="9">
        <f t="shared" si="1"/>
        <v>443520</v>
      </c>
      <c r="H22" s="7">
        <f t="shared" si="2"/>
        <v>554400</v>
      </c>
      <c r="I22" s="7">
        <f t="shared" si="3"/>
        <v>458080</v>
      </c>
      <c r="K22" s="7">
        <f t="shared" si="4"/>
        <v>0</v>
      </c>
    </row>
    <row r="23" spans="1:11" x14ac:dyDescent="0.25">
      <c r="A23" t="s">
        <v>23</v>
      </c>
      <c r="B23" t="s">
        <v>25</v>
      </c>
      <c r="C23" s="7">
        <v>5200000</v>
      </c>
      <c r="D23" s="5">
        <v>0.7</v>
      </c>
      <c r="E23" s="7">
        <f t="shared" si="0"/>
        <v>8840000</v>
      </c>
      <c r="F23" s="5">
        <v>0.12</v>
      </c>
      <c r="G23" s="9">
        <f t="shared" si="1"/>
        <v>1060800</v>
      </c>
      <c r="H23" s="7">
        <f t="shared" si="2"/>
        <v>1326000</v>
      </c>
      <c r="I23" s="7">
        <f t="shared" si="3"/>
        <v>1253200</v>
      </c>
      <c r="K23" s="7">
        <f t="shared" si="4"/>
        <v>0</v>
      </c>
    </row>
    <row r="27" spans="1:11" ht="18.75" x14ac:dyDescent="0.3">
      <c r="J27" s="11" t="s">
        <v>32</v>
      </c>
      <c r="K27" s="7">
        <f>SUM(K10:K23)</f>
        <v>805116.5</v>
      </c>
    </row>
  </sheetData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Administrativo</dc:creator>
  <cp:lastModifiedBy>Administrativo</cp:lastModifiedBy>
  <dcterms:created xsi:type="dcterms:W3CDTF">2024-12-11T19:44:13Z</dcterms:created>
  <dcterms:modified xsi:type="dcterms:W3CDTF">2024-12-11T22:32:23Z</dcterms:modified>
</cp:coreProperties>
</file>